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8820" tabRatio="0"/>
  </bookViews>
  <sheets>
    <sheet name="TDSheet" sheetId="1" r:id="rId1"/>
  </sheets>
  <definedNames>
    <definedName name="_xlnm.Print_Area" localSheetId="0">TDSheet!$A$1:$S$114</definedName>
  </definedNames>
  <calcPr calcId="162913"/>
</workbook>
</file>

<file path=xl/calcChain.xml><?xml version="1.0" encoding="utf-8"?>
<calcChain xmlns="http://schemas.openxmlformats.org/spreadsheetml/2006/main">
  <c r="O91" i="1"/>
  <c r="O75"/>
  <c r="O73"/>
  <c r="O71" l="1"/>
  <c r="O60"/>
  <c r="L53"/>
  <c r="L52"/>
  <c r="O96"/>
  <c r="O83" l="1"/>
  <c r="R83" s="1"/>
  <c r="O74"/>
  <c r="O82" s="1"/>
  <c r="R73"/>
  <c r="R96"/>
  <c r="R60"/>
  <c r="R61" s="1"/>
  <c r="N53"/>
  <c r="N52"/>
  <c r="R88"/>
  <c r="R98"/>
  <c r="R94"/>
  <c r="O61"/>
  <c r="O69"/>
  <c r="O81" s="1"/>
  <c r="R81" s="1"/>
  <c r="R69"/>
  <c r="R71"/>
  <c r="R72"/>
  <c r="R74"/>
  <c r="R75"/>
  <c r="R78"/>
  <c r="R79"/>
  <c r="O84"/>
  <c r="R84" s="1"/>
  <c r="R86"/>
  <c r="R87"/>
  <c r="R91"/>
  <c r="N54" l="1"/>
  <c r="T69"/>
  <c r="L54"/>
  <c r="R82"/>
</calcChain>
</file>

<file path=xl/sharedStrings.xml><?xml version="1.0" encoding="utf-8"?>
<sst xmlns="http://schemas.openxmlformats.org/spreadsheetml/2006/main" count="161" uniqueCount="97">
  <si>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</si>
  <si>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</si>
  <si>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</si>
  <si>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ПАСПОРТ</t>
  </si>
  <si>
    <t>бюджетної програми місцевого бюджету на 2024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</si>
  <si>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</si>
  <si>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</si>
  <si>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</si>
  <si>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</si>
  <si>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</si>
  <si>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</si>
  <si>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</si>
  <si>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</si>
  <si>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</si>
  <si>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медичних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</si>
  <si>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</si>
  <si>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</si>
  <si>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</si>
  <si>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</si>
  <si>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</si>
  <si>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</si>
  <si>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</si>
  <si>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</si>
  <si>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</si>
  <si>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</si>
  <si>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</si>
  <si>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</si>
  <si>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</si>
  <si>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об'єктів соціально-культурного призначення</t>
  </si>
  <si>
    <t>8.</t>
  </si>
  <si>
    <t>Завдання бюджетної програми</t>
  </si>
  <si>
    <t>Завдання</t>
  </si>
  <si>
    <t>Забезпечення  реконструкції об’єктів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</si>
  <si>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</si>
  <si>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</si>
  <si>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</si>
  <si>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</si>
  <si>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</si>
  <si>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</si>
  <si>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</si>
  <si>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</si>
  <si>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економічного і соціального розвитку Вінницької міської територіальної громади на 2024 рік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</si>
  <si>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</si>
  <si>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</si>
  <si>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</si>
  <si>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</si>
  <si>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</si>
  <si>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реконструкцію приміщень</t>
  </si>
  <si>
    <t>грн.</t>
  </si>
  <si>
    <t>Обсяг реконструкції приміщень</t>
  </si>
  <si>
    <t>кв. м.</t>
  </si>
  <si>
    <t>Проектно-кошторисна документація, розрахунки</t>
  </si>
  <si>
    <t>Обсяг видатків на реконструкцію покрівель</t>
  </si>
  <si>
    <t>Обсяг реконструкції покрівель</t>
  </si>
  <si>
    <t>продукту</t>
  </si>
  <si>
    <t>Кількість об’єктів, які планується реконструювати</t>
  </si>
  <si>
    <t>од.</t>
  </si>
  <si>
    <t>ефективності</t>
  </si>
  <si>
    <t>Середні витрати на 1 кв. м реконструкції   приміщень</t>
  </si>
  <si>
    <t>Розрахунковий показник</t>
  </si>
  <si>
    <t>Середні витрати на реконструкцію 1 кв.м. покрівель</t>
  </si>
  <si>
    <t>якості</t>
  </si>
  <si>
    <t>Рівень готовності  об’єктів реконструкції на початок року</t>
  </si>
  <si>
    <t>відс.</t>
  </si>
  <si>
    <t>Рівень готовності  об’єктів реконструкції на кінець року</t>
  </si>
  <si>
    <t>Директор департаменту охорони здоров'я ВМР</t>
  </si>
  <si>
    <t>Олександр ШИШ</t>
  </si>
  <si>
    <t>(підпис)</t>
  </si>
  <si>
    <t>(Власне ім’я, ПРІЗВИЩЕ)</t>
  </si>
  <si>
    <t xml:space="preserve"> ПОГОДЖЕНО: </t>
  </si>
  <si>
    <t>Директор департаменту фiнансiв Вiнницької міської ради</t>
  </si>
  <si>
    <t>Антоніна ЛЕСЬ</t>
  </si>
  <si>
    <t>Дата погодження</t>
  </si>
  <si>
    <t>М.П.</t>
  </si>
  <si>
    <t xml:space="preserve">Департаменту охорони здоров'я Вінницької міської ради </t>
  </si>
  <si>
    <t>№</t>
  </si>
  <si>
    <t>Рішення Вінницької міської ради від 22.12.2023 року №2009 "Про бюджет Вінницької міської територіальної громади на 2024 рік" зі змінами</t>
  </si>
  <si>
    <t>Обсяг видатків на реконструкцію інженерних мереж</t>
  </si>
  <si>
    <t>Середні витрати на реконструкцію 1 м.інженерних мереж</t>
  </si>
  <si>
    <t>Забезпечення  будівництва об’єктів</t>
  </si>
  <si>
    <t>Забезпечення будівництва об’єктів</t>
  </si>
  <si>
    <t>Кількість проєктів для реконструкії об’єктів</t>
  </si>
  <si>
    <t>Середні витрати на розробку 1 проєкту  реконструції об’єктів</t>
  </si>
  <si>
    <t>Розрахунок</t>
  </si>
  <si>
    <t xml:space="preserve">Рівень готовності проектної документації реконструкції об’єктів </t>
  </si>
  <si>
    <t>Обсяг видатків на виготовлення проєктно-кошторисної документації для реконструкції покрівель</t>
  </si>
  <si>
    <t>Обсяг реконструкції інженерних мереж</t>
  </si>
  <si>
    <t>м.</t>
  </si>
  <si>
    <t>Обсяг будівництва об’єктів</t>
  </si>
  <si>
    <t>кв.м</t>
  </si>
  <si>
    <t>Кількість об’єктів,  які планується побудувати</t>
  </si>
  <si>
    <t>Середні витрати на 1 кв.м будівництва об’єктів</t>
  </si>
  <si>
    <t>Рівень готовності об’єктів будівництва на кінець року</t>
  </si>
  <si>
    <t>Обсяг видатків на будівництво об’єктів</t>
  </si>
  <si>
    <t>від    20.12.2024</t>
  </si>
  <si>
    <t>Обсяг бюджетних призначень/бюджетних асигнувань  -   22 811 888 гривень, у тому числі загального фонду -  0 гривень та спеціального фонду - 22 811 888 гривень</t>
  </si>
  <si>
    <t xml:space="preserve">Бюджетний Кодекс України;       
Закон України "Про Державний бюджет України на 2024 рік"; 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України від 27.07.2011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 ;       
Рішення Вінницької міської ради від 22.12.2023 року №2009 "Про бюджет Вінницької міської територіальної громади на 2024 рік" зі змінами
Програма економічного і соціального розвитку Вінницької міської територіальної громади на 2024 рік, затверджена рішенням Вінницької міської ради від 22.12.2023р №2008, зі змінами 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</si>
</sst>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</numFmts>
  <fonts count="19">
    <font>
      <sz val="8"/>
      <name val="Arial"/>
    </font>
    <font>
      <sz val="8"/>
      <color indexed="8"/>
      <name val="Arial"/>
      <family val="2"/>
    </font>
    <font>
      <sz val="7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10"/>
      <name val="Arial"/>
      <family val="2"/>
    </font>
    <font>
      <b/>
      <i/>
      <sz val="9"/>
      <color indexed="8"/>
      <name val="Arial"/>
      <family val="2"/>
      <charset val="204"/>
    </font>
    <font>
      <b/>
      <i/>
      <sz val="9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top"/>
    </xf>
    <xf numFmtId="1" fontId="6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" fillId="3" borderId="0" xfId="0" applyNumberFormat="1" applyFont="1" applyFill="1"/>
    <xf numFmtId="0" fontId="12" fillId="3" borderId="0" xfId="0" applyNumberFormat="1" applyFont="1" applyFill="1" applyAlignment="1">
      <alignment wrapText="1"/>
    </xf>
    <xf numFmtId="0" fontId="10" fillId="3" borderId="0" xfId="0" applyNumberFormat="1" applyFont="1" applyFill="1"/>
    <xf numFmtId="0" fontId="13" fillId="2" borderId="0" xfId="0" applyFont="1" applyFill="1" applyAlignment="1">
      <alignment horizontal="left" wrapText="1"/>
    </xf>
    <xf numFmtId="3" fontId="1" fillId="2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6" fillId="0" borderId="2" xfId="0" applyFont="1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/>
    </xf>
    <xf numFmtId="0" fontId="16" fillId="5" borderId="2" xfId="0" applyNumberFormat="1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left" vertical="center" wrapText="1"/>
    </xf>
    <xf numFmtId="0" fontId="16" fillId="5" borderId="29" xfId="0" applyFont="1" applyFill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17" fillId="5" borderId="31" xfId="0" applyFont="1" applyFill="1" applyBorder="1" applyAlignment="1">
      <alignment horizontal="left" vertical="center" wrapText="1"/>
    </xf>
    <xf numFmtId="0" fontId="17" fillId="5" borderId="29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4" fontId="16" fillId="5" borderId="7" xfId="0" applyNumberFormat="1" applyFont="1" applyFill="1" applyBorder="1" applyAlignment="1">
      <alignment horizontal="right" vertical="center" wrapText="1"/>
    </xf>
    <xf numFmtId="4" fontId="16" fillId="5" borderId="31" xfId="0" applyNumberFormat="1" applyFont="1" applyFill="1" applyBorder="1" applyAlignment="1">
      <alignment horizontal="right" vertical="center" wrapText="1"/>
    </xf>
    <xf numFmtId="4" fontId="16" fillId="5" borderId="29" xfId="0" applyNumberFormat="1" applyFont="1" applyFill="1" applyBorder="1" applyAlignment="1">
      <alignment horizontal="right" vertical="center" wrapText="1"/>
    </xf>
    <xf numFmtId="1" fontId="16" fillId="5" borderId="2" xfId="0" applyNumberFormat="1" applyFont="1" applyFill="1" applyBorder="1" applyAlignment="1">
      <alignment horizontal="right" vertical="center" wrapText="1"/>
    </xf>
    <xf numFmtId="0" fontId="18" fillId="5" borderId="2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6" fillId="5" borderId="2" xfId="0" applyNumberFormat="1" applyFont="1" applyFill="1" applyBorder="1" applyAlignment="1">
      <alignment vertical="center"/>
    </xf>
    <xf numFmtId="0" fontId="16" fillId="5" borderId="2" xfId="0" applyNumberFormat="1" applyFont="1" applyFill="1" applyBorder="1" applyAlignment="1">
      <alignment vertical="center" wrapText="1"/>
    </xf>
    <xf numFmtId="0" fontId="16" fillId="5" borderId="2" xfId="0" applyNumberFormat="1" applyFont="1" applyFill="1" applyBorder="1" applyAlignment="1">
      <alignment horizontal="left" vertical="center" wrapText="1"/>
    </xf>
    <xf numFmtId="0" fontId="16" fillId="5" borderId="7" xfId="0" applyNumberFormat="1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right" vertical="center" wrapText="1"/>
    </xf>
    <xf numFmtId="3" fontId="16" fillId="5" borderId="2" xfId="0" applyNumberFormat="1" applyFont="1" applyFill="1" applyBorder="1" applyAlignment="1">
      <alignment horizontal="right" vertical="center" wrapText="1"/>
    </xf>
    <xf numFmtId="0" fontId="16" fillId="5" borderId="12" xfId="0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right" vertical="center" wrapText="1"/>
    </xf>
    <xf numFmtId="169" fontId="16" fillId="0" borderId="2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1" fontId="16" fillId="0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right" vertical="center" wrapText="1"/>
    </xf>
    <xf numFmtId="2" fontId="8" fillId="2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3" fontId="8" fillId="5" borderId="2" xfId="0" applyNumberFormat="1" applyFont="1" applyFill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0" fontId="12" fillId="3" borderId="3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165" fontId="6" fillId="2" borderId="3" xfId="0" applyNumberFormat="1" applyFont="1" applyFill="1" applyBorder="1" applyAlignment="1">
      <alignment horizontal="center" wrapText="1"/>
    </xf>
    <xf numFmtId="168" fontId="6" fillId="2" borderId="3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12" fillId="3" borderId="32" xfId="0" applyNumberFormat="1" applyFont="1" applyFill="1" applyBorder="1" applyAlignment="1">
      <alignment horizontal="center" wrapText="1"/>
    </xf>
    <xf numFmtId="0" fontId="10" fillId="3" borderId="8" xfId="0" applyNumberFormat="1" applyFont="1" applyFill="1" applyBorder="1" applyAlignment="1">
      <alignment horizontal="center" vertical="top"/>
    </xf>
    <xf numFmtId="167" fontId="6" fillId="2" borderId="3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6" fontId="6" fillId="2" borderId="0" xfId="0" applyNumberFormat="1" applyFont="1" applyFill="1" applyAlignment="1">
      <alignment horizontal="center" wrapText="1"/>
    </xf>
    <xf numFmtId="1" fontId="6" fillId="2" borderId="3" xfId="0" applyNumberFormat="1" applyFont="1" applyFill="1" applyBorder="1" applyAlignment="1">
      <alignment horizontal="center" wrapText="1"/>
    </xf>
    <xf numFmtId="14" fontId="12" fillId="3" borderId="3" xfId="0" applyNumberFormat="1" applyFont="1" applyFill="1" applyBorder="1" applyAlignment="1">
      <alignment horizontal="left" vertical="top"/>
    </xf>
    <xf numFmtId="0" fontId="12" fillId="3" borderId="3" xfId="0" applyNumberFormat="1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/>
    </xf>
    <xf numFmtId="0" fontId="1" fillId="2" borderId="0" xfId="0" applyFont="1" applyFill="1" applyAlignment="1">
      <alignment horizontal="left" wrapText="1"/>
    </xf>
    <xf numFmtId="0" fontId="6" fillId="2" borderId="13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left"/>
    </xf>
    <xf numFmtId="0" fontId="1" fillId="3" borderId="2" xfId="0" applyNumberFormat="1" applyFont="1" applyFill="1" applyBorder="1" applyAlignment="1">
      <alignment wrapText="1"/>
    </xf>
    <xf numFmtId="1" fontId="6" fillId="2" borderId="1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>
      <alignment horizontal="center"/>
    </xf>
    <xf numFmtId="1" fontId="6" fillId="2" borderId="24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3" fontId="6" fillId="2" borderId="7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" fontId="6" fillId="2" borderId="28" xfId="0" applyNumberFormat="1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" fontId="16" fillId="5" borderId="12" xfId="0" applyNumberFormat="1" applyFont="1" applyFill="1" applyBorder="1" applyAlignment="1">
      <alignment horizontal="right" vertical="center" wrapText="1"/>
    </xf>
    <xf numFmtId="0" fontId="18" fillId="5" borderId="29" xfId="0" applyNumberFormat="1" applyFont="1" applyFill="1" applyBorder="1" applyAlignment="1">
      <alignment vertical="center"/>
    </xf>
    <xf numFmtId="0" fontId="18" fillId="5" borderId="2" xfId="0" applyNumberFormat="1" applyFont="1" applyFill="1" applyBorder="1" applyAlignment="1">
      <alignment vertical="center"/>
    </xf>
    <xf numFmtId="0" fontId="16" fillId="5" borderId="30" xfId="0" applyNumberFormat="1" applyFont="1" applyFill="1" applyBorder="1" applyAlignment="1">
      <alignment vertical="center"/>
    </xf>
    <xf numFmtId="1" fontId="16" fillId="0" borderId="6" xfId="0" applyNumberFormat="1" applyFont="1" applyFill="1" applyBorder="1" applyAlignment="1">
      <alignment horizontal="right" vertical="center" wrapText="1"/>
    </xf>
    <xf numFmtId="0" fontId="16" fillId="5" borderId="2" xfId="0" applyNumberFormat="1" applyFont="1" applyFill="1" applyBorder="1" applyAlignment="1">
      <alignment horizontal="right" vertical="center" wrapText="1"/>
    </xf>
    <xf numFmtId="169" fontId="16" fillId="5" borderId="2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3" fontId="1" fillId="2" borderId="6" xfId="0" applyNumberFormat="1" applyFont="1" applyFill="1" applyBorder="1" applyAlignment="1">
      <alignment horizontal="right" vertical="center" wrapText="1"/>
    </xf>
    <xf numFmtId="1" fontId="18" fillId="4" borderId="2" xfId="0" applyNumberFormat="1" applyFont="1" applyFill="1" applyBorder="1" applyAlignment="1">
      <alignment horizontal="right" vertical="center"/>
    </xf>
    <xf numFmtId="0" fontId="18" fillId="4" borderId="2" xfId="0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T118"/>
  <sheetViews>
    <sheetView tabSelected="1" view="pageBreakPreview" topLeftCell="A72" zoomScaleSheetLayoutView="100" workbookViewId="0">
      <selection activeCell="T35" sqref="T35"/>
    </sheetView>
  </sheetViews>
  <sheetFormatPr defaultColWidth="10.42578125" defaultRowHeight="11.4" customHeight="1"/>
  <cols>
    <col min="1" max="1" width="3.42578125" style="1" customWidth="1"/>
    <col min="2" max="2" width="7.42578125" style="1" customWidth="1"/>
    <col min="3" max="3" width="11.42578125" style="1" customWidth="1"/>
    <col min="4" max="6" width="11.7109375" style="1" customWidth="1"/>
    <col min="7" max="7" width="7.7109375" style="1" customWidth="1"/>
    <col min="8" max="8" width="8.5703125" style="1" customWidth="1"/>
    <col min="9" max="11" width="11.7109375" style="1" customWidth="1"/>
    <col min="12" max="12" width="16.28515625" style="1" customWidth="1"/>
    <col min="13" max="13" width="11.85546875" style="1" customWidth="1"/>
    <col min="14" max="15" width="11.7109375" style="1" customWidth="1"/>
    <col min="16" max="17" width="5.85546875" style="1" customWidth="1"/>
    <col min="18" max="18" width="11.85546875" style="1" customWidth="1"/>
    <col min="19" max="19" width="10.42578125" style="1" customWidth="1"/>
    <col min="20" max="20" width="44.28515625" customWidth="1"/>
  </cols>
  <sheetData>
    <row r="1" spans="1:19" s="1" customFormat="1" ht="10.95" customHeight="1">
      <c r="N1" s="81" t="s">
        <v>0</v>
      </c>
      <c r="O1" s="81"/>
      <c r="P1" s="81"/>
      <c r="Q1" s="81"/>
      <c r="R1" s="81"/>
    </row>
    <row r="2" spans="1:19" s="1" customFormat="1" ht="13.05" customHeight="1">
      <c r="N2" s="81" t="s">
        <v>1</v>
      </c>
      <c r="O2" s="81"/>
      <c r="P2" s="81"/>
      <c r="Q2" s="81"/>
      <c r="R2" s="81"/>
    </row>
    <row r="3" spans="1:19" s="1" customFormat="1" ht="18" customHeight="1">
      <c r="N3" s="82" t="s">
        <v>2</v>
      </c>
      <c r="O3" s="82"/>
      <c r="P3" s="82"/>
      <c r="Q3" s="82"/>
      <c r="R3" s="82"/>
    </row>
    <row r="4" spans="1:19" s="1" customFormat="1" ht="13.05" customHeight="1"/>
    <row r="5" spans="1:19" s="1" customFormat="1" ht="13.05" customHeight="1">
      <c r="M5" s="83" t="s">
        <v>0</v>
      </c>
      <c r="N5" s="83"/>
      <c r="O5" s="83"/>
      <c r="P5" s="83"/>
      <c r="Q5" s="83"/>
      <c r="R5" s="83"/>
      <c r="S5" s="83"/>
    </row>
    <row r="6" spans="1:19" s="1" customFormat="1" ht="13.05" customHeight="1">
      <c r="M6" s="16"/>
      <c r="N6" s="16"/>
      <c r="O6" s="16"/>
      <c r="P6" s="16"/>
      <c r="Q6" s="16"/>
      <c r="R6" s="16"/>
      <c r="S6" s="16"/>
    </row>
    <row r="7" spans="1:19" s="17" customFormat="1" ht="25.2" customHeight="1">
      <c r="M7" s="84" t="s">
        <v>74</v>
      </c>
      <c r="N7" s="84"/>
      <c r="O7" s="84"/>
      <c r="P7" s="84"/>
      <c r="Q7" s="84"/>
      <c r="R7" s="84"/>
      <c r="S7" s="18"/>
    </row>
    <row r="8" spans="1:19" s="17" customFormat="1" ht="10.8" customHeight="1">
      <c r="M8" s="85" t="s">
        <v>9</v>
      </c>
      <c r="N8" s="85"/>
      <c r="O8" s="85"/>
      <c r="P8" s="85"/>
      <c r="Q8" s="85"/>
      <c r="R8" s="85"/>
      <c r="S8" s="19"/>
    </row>
    <row r="9" spans="1:19" s="17" customFormat="1" ht="13.2" customHeight="1">
      <c r="M9" s="92" t="s">
        <v>94</v>
      </c>
      <c r="N9" s="93"/>
      <c r="O9" s="93"/>
      <c r="P9" s="17" t="s">
        <v>75</v>
      </c>
      <c r="Q9" s="72">
        <v>186</v>
      </c>
      <c r="R9" s="72"/>
      <c r="S9" s="19"/>
    </row>
    <row r="10" spans="1:19" s="1" customFormat="1" ht="13.05" customHeight="1">
      <c r="M10" s="16"/>
      <c r="N10" s="16"/>
      <c r="O10" s="16"/>
      <c r="P10" s="16"/>
      <c r="Q10" s="16"/>
      <c r="R10" s="16"/>
      <c r="S10" s="16"/>
    </row>
    <row r="11" spans="1:19" ht="11.4" hidden="1" customHeight="1"/>
    <row r="12" spans="1:19" s="1" customFormat="1" ht="10.95" customHeight="1"/>
    <row r="13" spans="1:19" s="1" customFormat="1" ht="16.05" customHeight="1">
      <c r="A13" s="73" t="s">
        <v>3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1:19" s="1" customFormat="1" ht="16.05" customHeight="1">
      <c r="A14" s="74" t="s">
        <v>4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6" spans="1:19" ht="11.4" hidden="1" customHeight="1"/>
    <row r="18" spans="1:18" ht="10.95" customHeight="1">
      <c r="A18" s="2" t="s">
        <v>5</v>
      </c>
      <c r="B18" s="75">
        <v>700000</v>
      </c>
      <c r="C18" s="75"/>
      <c r="E18" s="76" t="s">
        <v>6</v>
      </c>
      <c r="F18" s="76"/>
      <c r="G18" s="76"/>
      <c r="H18" s="76"/>
      <c r="I18" s="76"/>
      <c r="J18" s="76"/>
      <c r="K18" s="76"/>
      <c r="L18" s="76"/>
      <c r="M18" s="76"/>
      <c r="P18" s="77">
        <v>5484534</v>
      </c>
      <c r="Q18" s="77"/>
      <c r="R18" s="77"/>
    </row>
    <row r="19" spans="1:18" ht="48.6" customHeight="1">
      <c r="A19" s="3" t="s">
        <v>7</v>
      </c>
      <c r="B19" s="87" t="s">
        <v>8</v>
      </c>
      <c r="C19" s="87"/>
      <c r="E19" s="89" t="s">
        <v>9</v>
      </c>
      <c r="F19" s="89"/>
      <c r="G19" s="89"/>
      <c r="H19" s="89"/>
      <c r="I19" s="89"/>
      <c r="J19" s="89"/>
      <c r="K19" s="89"/>
      <c r="L19" s="89"/>
      <c r="M19" s="89"/>
      <c r="P19" s="89" t="s">
        <v>10</v>
      </c>
      <c r="Q19" s="89"/>
      <c r="R19" s="89"/>
    </row>
    <row r="20" spans="1:18" ht="11.4" hidden="1" customHeight="1"/>
    <row r="21" spans="1:18" ht="10.95" customHeight="1">
      <c r="A21" s="2" t="s">
        <v>11</v>
      </c>
      <c r="B21" s="75">
        <v>710000</v>
      </c>
      <c r="C21" s="75"/>
      <c r="E21" s="76" t="s">
        <v>6</v>
      </c>
      <c r="F21" s="76"/>
      <c r="G21" s="76"/>
      <c r="H21" s="76"/>
      <c r="I21" s="76"/>
      <c r="J21" s="76"/>
      <c r="K21" s="76"/>
      <c r="L21" s="76"/>
      <c r="M21" s="76"/>
      <c r="P21" s="77">
        <v>5484534</v>
      </c>
      <c r="Q21" s="77"/>
      <c r="R21" s="77"/>
    </row>
    <row r="22" spans="1:18" ht="45" customHeight="1">
      <c r="A22" s="3" t="s">
        <v>7</v>
      </c>
      <c r="B22" s="87" t="s">
        <v>8</v>
      </c>
      <c r="C22" s="87"/>
      <c r="E22" s="89" t="s">
        <v>12</v>
      </c>
      <c r="F22" s="89"/>
      <c r="G22" s="89"/>
      <c r="H22" s="89"/>
      <c r="I22" s="89"/>
      <c r="J22" s="89"/>
      <c r="K22" s="89"/>
      <c r="L22" s="89"/>
      <c r="M22" s="89"/>
      <c r="P22" s="89" t="s">
        <v>10</v>
      </c>
      <c r="Q22" s="89"/>
      <c r="R22" s="89"/>
    </row>
    <row r="24" spans="1:18" ht="10.95" customHeight="1">
      <c r="A24" s="2" t="s">
        <v>13</v>
      </c>
      <c r="B24" s="90">
        <v>717322</v>
      </c>
      <c r="C24" s="90"/>
      <c r="E24" s="91">
        <v>7322</v>
      </c>
      <c r="F24" s="91"/>
      <c r="H24" s="86">
        <v>443</v>
      </c>
      <c r="I24" s="86"/>
      <c r="K24" s="76" t="s">
        <v>14</v>
      </c>
      <c r="L24" s="76"/>
      <c r="M24" s="76"/>
      <c r="N24" s="76"/>
      <c r="P24" s="78">
        <v>253600000</v>
      </c>
      <c r="Q24" s="78"/>
      <c r="R24" s="78"/>
    </row>
    <row r="25" spans="1:18" ht="46.2" customHeight="1">
      <c r="A25" s="4" t="s">
        <v>7</v>
      </c>
      <c r="B25" s="87" t="s">
        <v>8</v>
      </c>
      <c r="C25" s="87"/>
      <c r="E25" s="88" t="s">
        <v>15</v>
      </c>
      <c r="F25" s="88"/>
      <c r="H25" s="88" t="s">
        <v>16</v>
      </c>
      <c r="I25" s="88"/>
      <c r="K25" s="88" t="s">
        <v>17</v>
      </c>
      <c r="L25" s="88"/>
      <c r="M25" s="88"/>
      <c r="N25" s="88"/>
      <c r="P25" s="89" t="s">
        <v>18</v>
      </c>
      <c r="Q25" s="89"/>
      <c r="R25" s="89"/>
    </row>
    <row r="26" spans="1:18" ht="11.4" hidden="1" customHeight="1"/>
    <row r="27" spans="1:18" ht="10.95" customHeight="1">
      <c r="A27" s="2" t="s">
        <v>19</v>
      </c>
      <c r="B27" s="79" t="s">
        <v>95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</row>
    <row r="29" spans="1:18" ht="10.95" customHeight="1">
      <c r="A29" s="5" t="s">
        <v>20</v>
      </c>
      <c r="B29" s="80" t="s">
        <v>21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</row>
    <row r="31" spans="1:18" ht="87.6" customHeight="1">
      <c r="B31" s="173" t="s">
        <v>96</v>
      </c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</row>
    <row r="32" spans="1:18" ht="10.95" customHeight="1"/>
    <row r="33" spans="1:20" ht="10.95" customHeight="1">
      <c r="A33" s="2" t="s">
        <v>22</v>
      </c>
      <c r="B33" s="79" t="s">
        <v>23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</row>
    <row r="34" spans="1:20" ht="7.05" customHeight="1"/>
    <row r="35" spans="1:20" ht="10.95" customHeight="1" thickBot="1">
      <c r="A35" s="108" t="s">
        <v>24</v>
      </c>
      <c r="B35" s="108"/>
      <c r="C35" s="112" t="s">
        <v>25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</row>
    <row r="36" spans="1:20" s="3" customFormat="1" ht="22.05" customHeight="1">
      <c r="A36" s="113">
        <v>1</v>
      </c>
      <c r="B36" s="113"/>
      <c r="C36" s="115" t="s">
        <v>28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T36" s="20"/>
    </row>
    <row r="37" spans="1:20" ht="10.95" customHeight="1"/>
    <row r="38" spans="1:20" ht="10.95" customHeight="1">
      <c r="A38" s="2" t="s">
        <v>26</v>
      </c>
      <c r="B38" s="114" t="s">
        <v>27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</row>
    <row r="39" spans="1:20" ht="10.95" customHeight="1">
      <c r="B39" s="109" t="s">
        <v>28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</row>
    <row r="40" spans="1:20" ht="10.95" customHeight="1"/>
    <row r="41" spans="1:20" ht="10.95" customHeight="1">
      <c r="A41" s="2" t="s">
        <v>29</v>
      </c>
      <c r="B41" s="79" t="s">
        <v>30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20" ht="7.05" customHeight="1" thickBot="1"/>
    <row r="43" spans="1:20" ht="10.95" customHeight="1">
      <c r="A43" s="110" t="s">
        <v>24</v>
      </c>
      <c r="B43" s="110"/>
      <c r="C43" s="111" t="s">
        <v>31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</row>
    <row r="44" spans="1:20" s="3" customFormat="1" ht="10.95" customHeight="1">
      <c r="A44" s="97">
        <v>1</v>
      </c>
      <c r="B44" s="97"/>
      <c r="C44" s="98" t="s">
        <v>32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1:20" s="3" customFormat="1" ht="10.95" customHeight="1">
      <c r="A45" s="97">
        <v>2</v>
      </c>
      <c r="B45" s="97"/>
      <c r="C45" s="98" t="s">
        <v>79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</row>
    <row r="46" spans="1:20" ht="10.95" customHeight="1"/>
    <row r="47" spans="1:20" ht="10.95" customHeight="1">
      <c r="A47" s="2" t="s">
        <v>33</v>
      </c>
      <c r="B47" s="79" t="s">
        <v>34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O47" s="2" t="s">
        <v>35</v>
      </c>
    </row>
    <row r="48" spans="1:20" ht="10.95" customHeight="1"/>
    <row r="49" spans="1:19" ht="10.95" customHeight="1">
      <c r="A49" s="99" t="s">
        <v>24</v>
      </c>
      <c r="B49" s="99"/>
      <c r="C49" s="102" t="s">
        <v>34</v>
      </c>
      <c r="D49" s="102"/>
      <c r="E49" s="102"/>
      <c r="F49" s="102"/>
      <c r="G49" s="102"/>
      <c r="H49" s="102"/>
      <c r="I49" s="102"/>
      <c r="J49" s="102" t="s">
        <v>36</v>
      </c>
      <c r="K49" s="102"/>
      <c r="L49" s="105" t="s">
        <v>37</v>
      </c>
      <c r="M49" s="105"/>
      <c r="N49" s="94" t="s">
        <v>38</v>
      </c>
      <c r="O49" s="94"/>
    </row>
    <row r="50" spans="1:19" s="1" customFormat="1" ht="10.95" customHeight="1">
      <c r="A50" s="100"/>
      <c r="B50" s="101"/>
      <c r="C50" s="103"/>
      <c r="D50" s="104"/>
      <c r="E50" s="104"/>
      <c r="F50" s="104"/>
      <c r="G50" s="104"/>
      <c r="H50" s="104"/>
      <c r="I50" s="104"/>
      <c r="J50" s="103"/>
      <c r="K50" s="104"/>
      <c r="L50" s="106"/>
      <c r="M50" s="107"/>
      <c r="N50" s="95"/>
      <c r="O50" s="96"/>
    </row>
    <row r="51" spans="1:19" s="1" customFormat="1" ht="10.95" customHeight="1">
      <c r="A51" s="121">
        <v>1</v>
      </c>
      <c r="B51" s="121"/>
      <c r="C51" s="122">
        <v>2</v>
      </c>
      <c r="D51" s="122"/>
      <c r="E51" s="122"/>
      <c r="F51" s="122"/>
      <c r="G51" s="122"/>
      <c r="H51" s="122"/>
      <c r="I51" s="122"/>
      <c r="J51" s="123">
        <v>3</v>
      </c>
      <c r="K51" s="123"/>
      <c r="L51" s="123">
        <v>4</v>
      </c>
      <c r="M51" s="123"/>
      <c r="N51" s="116">
        <v>5</v>
      </c>
      <c r="O51" s="116"/>
    </row>
    <row r="52" spans="1:19" s="1" customFormat="1" ht="10.95" customHeight="1">
      <c r="A52" s="117">
        <v>1</v>
      </c>
      <c r="B52" s="117"/>
      <c r="C52" s="118" t="s">
        <v>32</v>
      </c>
      <c r="D52" s="118"/>
      <c r="E52" s="118"/>
      <c r="F52" s="118"/>
      <c r="G52" s="118"/>
      <c r="H52" s="118"/>
      <c r="I52" s="118"/>
      <c r="J52" s="119"/>
      <c r="K52" s="119"/>
      <c r="L52" s="120">
        <f>19213243+679474+140000+1653988+400000-4692155-140000-36829-110308+2360463+1759214+138160-79794-122380-39160-50322</f>
        <v>21073594</v>
      </c>
      <c r="M52" s="120"/>
      <c r="N52" s="120">
        <f>L52</f>
        <v>21073594</v>
      </c>
      <c r="O52" s="120"/>
    </row>
    <row r="53" spans="1:19" s="22" customFormat="1" ht="10.95" customHeight="1">
      <c r="A53" s="167">
        <v>2</v>
      </c>
      <c r="B53" s="167"/>
      <c r="C53" s="168" t="s">
        <v>79</v>
      </c>
      <c r="D53" s="168"/>
      <c r="E53" s="168"/>
      <c r="F53" s="168"/>
      <c r="G53" s="168"/>
      <c r="H53" s="168"/>
      <c r="I53" s="168"/>
      <c r="J53" s="169"/>
      <c r="K53" s="169"/>
      <c r="L53" s="170">
        <f>140000+1697093-98799</f>
        <v>1738294</v>
      </c>
      <c r="M53" s="170"/>
      <c r="N53" s="164">
        <f>L53</f>
        <v>1738294</v>
      </c>
      <c r="O53" s="164"/>
    </row>
    <row r="54" spans="1:19" s="22" customFormat="1" ht="10.95" customHeight="1">
      <c r="A54" s="127" t="s">
        <v>38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8">
        <f>L52+L53</f>
        <v>22811888</v>
      </c>
      <c r="M54" s="128"/>
      <c r="N54" s="124">
        <f>N52+N53</f>
        <v>22811888</v>
      </c>
      <c r="O54" s="124"/>
    </row>
    <row r="55" spans="1:19" s="1" customFormat="1" ht="10.95" customHeight="1"/>
    <row r="56" spans="1:19" s="1" customFormat="1" ht="10.95" customHeight="1">
      <c r="A56" s="114" t="s">
        <v>39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S56" s="2" t="s">
        <v>35</v>
      </c>
    </row>
    <row r="57" spans="1:19" s="1" customFormat="1" ht="10.95" customHeight="1"/>
    <row r="58" spans="1:19" s="7" customFormat="1" ht="10.95" customHeight="1">
      <c r="A58" s="125" t="s">
        <v>24</v>
      </c>
      <c r="B58" s="125"/>
      <c r="C58" s="126" t="s">
        <v>40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 t="s">
        <v>36</v>
      </c>
      <c r="N58" s="126"/>
      <c r="O58" s="126" t="s">
        <v>37</v>
      </c>
      <c r="P58" s="126"/>
      <c r="Q58" s="126"/>
      <c r="R58" s="129" t="s">
        <v>38</v>
      </c>
      <c r="S58" s="129"/>
    </row>
    <row r="59" spans="1:19" s="7" customFormat="1" ht="10.95" customHeight="1">
      <c r="A59" s="121">
        <v>1</v>
      </c>
      <c r="B59" s="121"/>
      <c r="C59" s="123">
        <v>2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>
        <v>3</v>
      </c>
      <c r="N59" s="123"/>
      <c r="O59" s="123">
        <v>4</v>
      </c>
      <c r="P59" s="123"/>
      <c r="Q59" s="123"/>
      <c r="R59" s="116">
        <v>5</v>
      </c>
      <c r="S59" s="116"/>
    </row>
    <row r="60" spans="1:19" s="1" customFormat="1" ht="10.95" customHeight="1">
      <c r="A60" s="117">
        <v>1</v>
      </c>
      <c r="B60" s="117"/>
      <c r="C60" s="118" t="s">
        <v>41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9"/>
      <c r="N60" s="119"/>
      <c r="O60" s="130">
        <f>19213243+679474+140000+1653988+400000-4692155+5807793-79794-122380-39160-50322-98799</f>
        <v>22811888</v>
      </c>
      <c r="P60" s="130"/>
      <c r="Q60" s="130"/>
      <c r="R60" s="120">
        <f>O60</f>
        <v>22811888</v>
      </c>
      <c r="S60" s="120"/>
    </row>
    <row r="61" spans="1:19" s="1" customFormat="1" ht="10.95" customHeight="1">
      <c r="A61" s="136"/>
      <c r="B61" s="136"/>
      <c r="C61" s="137" t="s">
        <v>38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8"/>
      <c r="N61" s="138"/>
      <c r="O61" s="139">
        <f>O60</f>
        <v>22811888</v>
      </c>
      <c r="P61" s="139"/>
      <c r="Q61" s="139"/>
      <c r="R61" s="140">
        <f>R60</f>
        <v>22811888</v>
      </c>
      <c r="S61" s="140"/>
    </row>
    <row r="63" spans="1:19" s="1" customFormat="1" ht="10.95" customHeight="1">
      <c r="A63" s="114" t="s">
        <v>42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</row>
    <row r="64" spans="1:19" s="1" customFormat="1" ht="10.95" customHeight="1"/>
    <row r="65" spans="1:20" s="1" customFormat="1" ht="24" customHeight="1">
      <c r="A65" s="141" t="s">
        <v>24</v>
      </c>
      <c r="B65" s="141"/>
      <c r="C65" s="142" t="s">
        <v>43</v>
      </c>
      <c r="D65" s="142"/>
      <c r="E65" s="142"/>
      <c r="F65" s="142"/>
      <c r="G65" s="142"/>
      <c r="H65" s="142"/>
      <c r="I65" s="8" t="s">
        <v>44</v>
      </c>
      <c r="J65" s="131" t="s">
        <v>45</v>
      </c>
      <c r="K65" s="131"/>
      <c r="L65" s="131"/>
      <c r="M65" s="132" t="s">
        <v>36</v>
      </c>
      <c r="N65" s="132"/>
      <c r="O65" s="132" t="s">
        <v>37</v>
      </c>
      <c r="P65" s="132"/>
      <c r="Q65" s="132"/>
      <c r="R65" s="133" t="s">
        <v>38</v>
      </c>
      <c r="S65" s="133"/>
    </row>
    <row r="66" spans="1:20" s="1" customFormat="1" ht="10.95" customHeight="1">
      <c r="A66" s="121">
        <v>1</v>
      </c>
      <c r="B66" s="121"/>
      <c r="C66" s="122">
        <v>2</v>
      </c>
      <c r="D66" s="122"/>
      <c r="E66" s="122"/>
      <c r="F66" s="122"/>
      <c r="G66" s="122"/>
      <c r="H66" s="122"/>
      <c r="I66" s="6">
        <v>3</v>
      </c>
      <c r="J66" s="122">
        <v>4</v>
      </c>
      <c r="K66" s="122"/>
      <c r="L66" s="122"/>
      <c r="M66" s="143">
        <v>5</v>
      </c>
      <c r="N66" s="143"/>
      <c r="O66" s="143">
        <v>6</v>
      </c>
      <c r="P66" s="143"/>
      <c r="Q66" s="143"/>
      <c r="R66" s="116">
        <v>7</v>
      </c>
      <c r="S66" s="116"/>
    </row>
    <row r="67" spans="1:20" s="27" customFormat="1" ht="16.8" customHeight="1">
      <c r="A67" s="144">
        <v>1</v>
      </c>
      <c r="B67" s="144"/>
      <c r="C67" s="145" t="s">
        <v>32</v>
      </c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</row>
    <row r="68" spans="1:20" s="9" customFormat="1" ht="10.95" customHeight="1">
      <c r="A68" s="134">
        <v>1</v>
      </c>
      <c r="B68" s="134"/>
      <c r="C68" s="135" t="s">
        <v>46</v>
      </c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</row>
    <row r="69" spans="1:20" s="9" customFormat="1" ht="34.200000000000003" customHeight="1">
      <c r="A69" s="68"/>
      <c r="B69" s="68"/>
      <c r="C69" s="69" t="s">
        <v>47</v>
      </c>
      <c r="D69" s="69"/>
      <c r="E69" s="69"/>
      <c r="F69" s="69"/>
      <c r="G69" s="69"/>
      <c r="H69" s="69"/>
      <c r="I69" s="10" t="s">
        <v>48</v>
      </c>
      <c r="J69" s="146" t="s">
        <v>76</v>
      </c>
      <c r="K69" s="146"/>
      <c r="L69" s="146"/>
      <c r="M69" s="66"/>
      <c r="N69" s="66"/>
      <c r="O69" s="71">
        <f>14713243-4692155</f>
        <v>10021088</v>
      </c>
      <c r="P69" s="71"/>
      <c r="Q69" s="71"/>
      <c r="R69" s="71">
        <f>14713243-4692155</f>
        <v>10021088</v>
      </c>
      <c r="S69" s="71"/>
      <c r="T69" s="21">
        <f>R69+R71+R73+R75+R91</f>
        <v>22811888</v>
      </c>
    </row>
    <row r="70" spans="1:20" s="9" customFormat="1" ht="22.05" customHeight="1">
      <c r="A70" s="68"/>
      <c r="B70" s="68"/>
      <c r="C70" s="69" t="s">
        <v>49</v>
      </c>
      <c r="D70" s="69"/>
      <c r="E70" s="69"/>
      <c r="F70" s="69"/>
      <c r="G70" s="69"/>
      <c r="H70" s="69"/>
      <c r="I70" s="10" t="s">
        <v>50</v>
      </c>
      <c r="J70" s="65" t="s">
        <v>51</v>
      </c>
      <c r="K70" s="65"/>
      <c r="L70" s="65"/>
      <c r="M70" s="66"/>
      <c r="N70" s="66"/>
      <c r="O70" s="67">
        <v>856.13</v>
      </c>
      <c r="P70" s="67"/>
      <c r="Q70" s="67"/>
      <c r="R70" s="67">
        <v>856.13</v>
      </c>
      <c r="S70" s="67"/>
    </row>
    <row r="71" spans="1:20" s="9" customFormat="1" ht="33.6" customHeight="1">
      <c r="A71" s="68"/>
      <c r="B71" s="68"/>
      <c r="C71" s="69" t="s">
        <v>77</v>
      </c>
      <c r="D71" s="69"/>
      <c r="E71" s="69"/>
      <c r="F71" s="69"/>
      <c r="G71" s="69"/>
      <c r="H71" s="69"/>
      <c r="I71" s="10" t="s">
        <v>48</v>
      </c>
      <c r="J71" s="146" t="s">
        <v>76</v>
      </c>
      <c r="K71" s="146"/>
      <c r="L71" s="146"/>
      <c r="M71" s="66"/>
      <c r="N71" s="66"/>
      <c r="O71" s="71">
        <f>1653988-50322</f>
        <v>1603666</v>
      </c>
      <c r="P71" s="71"/>
      <c r="Q71" s="71"/>
      <c r="R71" s="71">
        <f>O71</f>
        <v>1603666</v>
      </c>
      <c r="S71" s="71"/>
      <c r="T71" s="21"/>
    </row>
    <row r="72" spans="1:20" s="9" customFormat="1" ht="22.05" customHeight="1">
      <c r="A72" s="68"/>
      <c r="B72" s="68"/>
      <c r="C72" s="69" t="s">
        <v>86</v>
      </c>
      <c r="D72" s="69"/>
      <c r="E72" s="69"/>
      <c r="F72" s="69"/>
      <c r="G72" s="69"/>
      <c r="H72" s="69"/>
      <c r="I72" s="29" t="s">
        <v>87</v>
      </c>
      <c r="J72" s="65" t="s">
        <v>51</v>
      </c>
      <c r="K72" s="65"/>
      <c r="L72" s="65"/>
      <c r="M72" s="66"/>
      <c r="N72" s="66"/>
      <c r="O72" s="67">
        <v>220</v>
      </c>
      <c r="P72" s="67"/>
      <c r="Q72" s="67"/>
      <c r="R72" s="67">
        <f>O72</f>
        <v>220</v>
      </c>
      <c r="S72" s="67"/>
    </row>
    <row r="73" spans="1:20" s="9" customFormat="1" ht="32.4" customHeight="1">
      <c r="A73" s="68"/>
      <c r="B73" s="68"/>
      <c r="C73" s="69" t="s">
        <v>52</v>
      </c>
      <c r="D73" s="69"/>
      <c r="E73" s="69"/>
      <c r="F73" s="69"/>
      <c r="G73" s="69"/>
      <c r="H73" s="69"/>
      <c r="I73" s="10" t="s">
        <v>48</v>
      </c>
      <c r="J73" s="146" t="s">
        <v>76</v>
      </c>
      <c r="K73" s="146"/>
      <c r="L73" s="146"/>
      <c r="M73" s="66"/>
      <c r="N73" s="66"/>
      <c r="O73" s="71">
        <f>4500000+679474-36829-110308+2360463+1759214+200000+200000-79794-122380</f>
        <v>9349840</v>
      </c>
      <c r="P73" s="71"/>
      <c r="Q73" s="71"/>
      <c r="R73" s="71">
        <f>O73</f>
        <v>9349840</v>
      </c>
      <c r="S73" s="71"/>
    </row>
    <row r="74" spans="1:20" s="9" customFormat="1" ht="22.05" customHeight="1">
      <c r="A74" s="68"/>
      <c r="B74" s="68"/>
      <c r="C74" s="69" t="s">
        <v>53</v>
      </c>
      <c r="D74" s="69"/>
      <c r="E74" s="69"/>
      <c r="F74" s="69"/>
      <c r="G74" s="69"/>
      <c r="H74" s="69"/>
      <c r="I74" s="10" t="s">
        <v>50</v>
      </c>
      <c r="J74" s="65" t="s">
        <v>51</v>
      </c>
      <c r="K74" s="65"/>
      <c r="L74" s="65"/>
      <c r="M74" s="66"/>
      <c r="N74" s="66"/>
      <c r="O74" s="70">
        <f>2225+332+248</f>
        <v>2805</v>
      </c>
      <c r="P74" s="70"/>
      <c r="Q74" s="70"/>
      <c r="R74" s="63">
        <f>O74</f>
        <v>2805</v>
      </c>
      <c r="S74" s="63"/>
    </row>
    <row r="75" spans="1:20" s="25" customFormat="1" ht="31.8" customHeight="1">
      <c r="A75" s="55"/>
      <c r="B75" s="55"/>
      <c r="C75" s="171" t="s">
        <v>85</v>
      </c>
      <c r="D75" s="172"/>
      <c r="E75" s="172"/>
      <c r="F75" s="172"/>
      <c r="G75" s="172"/>
      <c r="H75" s="172"/>
      <c r="I75" s="23" t="s">
        <v>48</v>
      </c>
      <c r="J75" s="57" t="s">
        <v>76</v>
      </c>
      <c r="K75" s="57"/>
      <c r="L75" s="57"/>
      <c r="M75" s="54"/>
      <c r="N75" s="54"/>
      <c r="O75" s="52">
        <f>138160-39160</f>
        <v>99000</v>
      </c>
      <c r="P75" s="52"/>
      <c r="Q75" s="52"/>
      <c r="R75" s="52">
        <f>O75</f>
        <v>99000</v>
      </c>
      <c r="S75" s="52"/>
      <c r="T75" s="24"/>
    </row>
    <row r="76" spans="1:20" s="25" customFormat="1" ht="22.05" hidden="1" customHeight="1">
      <c r="A76" s="55"/>
      <c r="B76" s="55"/>
      <c r="C76" s="56"/>
      <c r="D76" s="56"/>
      <c r="E76" s="56"/>
      <c r="F76" s="56"/>
      <c r="G76" s="56"/>
      <c r="H76" s="56"/>
      <c r="I76" s="23"/>
      <c r="J76" s="57"/>
      <c r="K76" s="57"/>
      <c r="L76" s="57"/>
      <c r="M76" s="54"/>
      <c r="N76" s="54"/>
      <c r="O76" s="52"/>
      <c r="P76" s="52"/>
      <c r="Q76" s="52"/>
      <c r="R76" s="52"/>
      <c r="S76" s="52"/>
    </row>
    <row r="77" spans="1:20" s="25" customFormat="1" ht="10.95" customHeight="1">
      <c r="A77" s="64">
        <v>2</v>
      </c>
      <c r="B77" s="64"/>
      <c r="C77" s="147" t="s">
        <v>54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</row>
    <row r="78" spans="1:20" s="25" customFormat="1" ht="31.8" customHeight="1">
      <c r="A78" s="55"/>
      <c r="B78" s="55"/>
      <c r="C78" s="56" t="s">
        <v>55</v>
      </c>
      <c r="D78" s="56"/>
      <c r="E78" s="56"/>
      <c r="F78" s="56"/>
      <c r="G78" s="56"/>
      <c r="H78" s="56"/>
      <c r="I78" s="23" t="s">
        <v>56</v>
      </c>
      <c r="J78" s="57" t="s">
        <v>76</v>
      </c>
      <c r="K78" s="57"/>
      <c r="L78" s="57"/>
      <c r="M78" s="54"/>
      <c r="N78" s="54"/>
      <c r="O78" s="64">
        <v>6</v>
      </c>
      <c r="P78" s="64"/>
      <c r="Q78" s="64"/>
      <c r="R78" s="64">
        <f>O78</f>
        <v>6</v>
      </c>
      <c r="S78" s="64"/>
    </row>
    <row r="79" spans="1:20" s="25" customFormat="1" ht="22.05" customHeight="1">
      <c r="A79" s="55"/>
      <c r="B79" s="55"/>
      <c r="C79" s="62" t="s">
        <v>81</v>
      </c>
      <c r="D79" s="62"/>
      <c r="E79" s="62"/>
      <c r="F79" s="62"/>
      <c r="G79" s="62"/>
      <c r="H79" s="62"/>
      <c r="I79" s="26" t="s">
        <v>56</v>
      </c>
      <c r="J79" s="57" t="s">
        <v>51</v>
      </c>
      <c r="K79" s="57"/>
      <c r="L79" s="57"/>
      <c r="M79" s="54"/>
      <c r="N79" s="54"/>
      <c r="O79" s="52">
        <v>1</v>
      </c>
      <c r="P79" s="52"/>
      <c r="Q79" s="52"/>
      <c r="R79" s="52">
        <f>O79</f>
        <v>1</v>
      </c>
      <c r="S79" s="52"/>
    </row>
    <row r="80" spans="1:20" s="25" customFormat="1" ht="10.95" customHeight="1">
      <c r="A80" s="64">
        <v>3</v>
      </c>
      <c r="B80" s="64"/>
      <c r="C80" s="147" t="s">
        <v>57</v>
      </c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</row>
    <row r="81" spans="1:19" s="25" customFormat="1" ht="10.95" customHeight="1">
      <c r="A81" s="55"/>
      <c r="B81" s="55"/>
      <c r="C81" s="56" t="s">
        <v>58</v>
      </c>
      <c r="D81" s="56"/>
      <c r="E81" s="56"/>
      <c r="F81" s="56"/>
      <c r="G81" s="56"/>
      <c r="H81" s="56"/>
      <c r="I81" s="23" t="s">
        <v>48</v>
      </c>
      <c r="J81" s="57" t="s">
        <v>59</v>
      </c>
      <c r="K81" s="57"/>
      <c r="L81" s="57"/>
      <c r="M81" s="54"/>
      <c r="N81" s="54"/>
      <c r="O81" s="52">
        <f>O69/O70</f>
        <v>11705.100860850573</v>
      </c>
      <c r="P81" s="52"/>
      <c r="Q81" s="52"/>
      <c r="R81" s="52">
        <f>O81</f>
        <v>11705.100860850573</v>
      </c>
      <c r="S81" s="52"/>
    </row>
    <row r="82" spans="1:19" s="25" customFormat="1" ht="10.95" customHeight="1">
      <c r="A82" s="55"/>
      <c r="B82" s="55"/>
      <c r="C82" s="56" t="s">
        <v>60</v>
      </c>
      <c r="D82" s="56"/>
      <c r="E82" s="56"/>
      <c r="F82" s="56"/>
      <c r="G82" s="56"/>
      <c r="H82" s="56"/>
      <c r="I82" s="23" t="s">
        <v>48</v>
      </c>
      <c r="J82" s="57" t="s">
        <v>59</v>
      </c>
      <c r="K82" s="57"/>
      <c r="L82" s="57"/>
      <c r="M82" s="54"/>
      <c r="N82" s="54"/>
      <c r="O82" s="50">
        <f>O73/O74</f>
        <v>3333.2762923351161</v>
      </c>
      <c r="P82" s="50"/>
      <c r="Q82" s="50"/>
      <c r="R82" s="52">
        <f>O82</f>
        <v>3333.2762923351161</v>
      </c>
      <c r="S82" s="52"/>
    </row>
    <row r="83" spans="1:19" s="25" customFormat="1" ht="10.95" customHeight="1">
      <c r="A83" s="55"/>
      <c r="B83" s="55"/>
      <c r="C83" s="56" t="s">
        <v>78</v>
      </c>
      <c r="D83" s="56"/>
      <c r="E83" s="56"/>
      <c r="F83" s="56"/>
      <c r="G83" s="56"/>
      <c r="H83" s="56"/>
      <c r="I83" s="23" t="s">
        <v>48</v>
      </c>
      <c r="J83" s="57" t="s">
        <v>59</v>
      </c>
      <c r="K83" s="57"/>
      <c r="L83" s="57"/>
      <c r="M83" s="54"/>
      <c r="N83" s="54"/>
      <c r="O83" s="52">
        <f>O71/O72</f>
        <v>7289.3909090909092</v>
      </c>
      <c r="P83" s="52"/>
      <c r="Q83" s="52"/>
      <c r="R83" s="52">
        <f>O83</f>
        <v>7289.3909090909092</v>
      </c>
      <c r="S83" s="52"/>
    </row>
    <row r="84" spans="1:19" s="25" customFormat="1" ht="10.95" customHeight="1">
      <c r="A84" s="55"/>
      <c r="B84" s="55"/>
      <c r="C84" s="62" t="s">
        <v>82</v>
      </c>
      <c r="D84" s="62"/>
      <c r="E84" s="62"/>
      <c r="F84" s="62"/>
      <c r="G84" s="62"/>
      <c r="H84" s="62"/>
      <c r="I84" s="23" t="s">
        <v>48</v>
      </c>
      <c r="J84" s="57" t="s">
        <v>59</v>
      </c>
      <c r="K84" s="57"/>
      <c r="L84" s="57"/>
      <c r="M84" s="54"/>
      <c r="N84" s="54"/>
      <c r="O84" s="52">
        <f>O75/O79</f>
        <v>99000</v>
      </c>
      <c r="P84" s="52"/>
      <c r="Q84" s="52"/>
      <c r="R84" s="52">
        <f>O84</f>
        <v>99000</v>
      </c>
      <c r="S84" s="52"/>
    </row>
    <row r="85" spans="1:19" s="25" customFormat="1" ht="10.95" customHeight="1">
      <c r="A85" s="64">
        <v>4</v>
      </c>
      <c r="B85" s="64"/>
      <c r="C85" s="147" t="s">
        <v>61</v>
      </c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</row>
    <row r="86" spans="1:19" s="25" customFormat="1" ht="10.95" customHeight="1">
      <c r="A86" s="55"/>
      <c r="B86" s="55"/>
      <c r="C86" s="56" t="s">
        <v>62</v>
      </c>
      <c r="D86" s="56"/>
      <c r="E86" s="56"/>
      <c r="F86" s="56"/>
      <c r="G86" s="56"/>
      <c r="H86" s="56"/>
      <c r="I86" s="23" t="s">
        <v>63</v>
      </c>
      <c r="J86" s="57" t="s">
        <v>59</v>
      </c>
      <c r="K86" s="57"/>
      <c r="L86" s="57"/>
      <c r="M86" s="54"/>
      <c r="N86" s="54"/>
      <c r="O86" s="156">
        <v>31.3</v>
      </c>
      <c r="P86" s="156"/>
      <c r="Q86" s="156"/>
      <c r="R86" s="53">
        <f>O86</f>
        <v>31.3</v>
      </c>
      <c r="S86" s="53"/>
    </row>
    <row r="87" spans="1:19" s="25" customFormat="1" ht="10.95" customHeight="1">
      <c r="A87" s="55"/>
      <c r="B87" s="55"/>
      <c r="C87" s="56" t="s">
        <v>64</v>
      </c>
      <c r="D87" s="56"/>
      <c r="E87" s="56"/>
      <c r="F87" s="56"/>
      <c r="G87" s="56"/>
      <c r="H87" s="56"/>
      <c r="I87" s="23" t="s">
        <v>63</v>
      </c>
      <c r="J87" s="57" t="s">
        <v>59</v>
      </c>
      <c r="K87" s="57"/>
      <c r="L87" s="57"/>
      <c r="M87" s="54"/>
      <c r="N87" s="54"/>
      <c r="O87" s="53">
        <v>100</v>
      </c>
      <c r="P87" s="53"/>
      <c r="Q87" s="53"/>
      <c r="R87" s="53">
        <f>O87</f>
        <v>100</v>
      </c>
      <c r="S87" s="53"/>
    </row>
    <row r="88" spans="1:19" s="25" customFormat="1" ht="10.95" customHeight="1">
      <c r="A88" s="55"/>
      <c r="B88" s="55"/>
      <c r="C88" s="62" t="s">
        <v>84</v>
      </c>
      <c r="D88" s="62"/>
      <c r="E88" s="62"/>
      <c r="F88" s="62"/>
      <c r="G88" s="62"/>
      <c r="H88" s="62"/>
      <c r="I88" s="26" t="s">
        <v>63</v>
      </c>
      <c r="J88" s="57" t="s">
        <v>59</v>
      </c>
      <c r="K88" s="57"/>
      <c r="L88" s="57"/>
      <c r="M88" s="54"/>
      <c r="N88" s="54"/>
      <c r="O88" s="53">
        <v>100</v>
      </c>
      <c r="P88" s="53"/>
      <c r="Q88" s="53"/>
      <c r="R88" s="53">
        <f>O88</f>
        <v>100</v>
      </c>
      <c r="S88" s="53"/>
    </row>
    <row r="89" spans="1:19" s="28" customFormat="1" ht="17.399999999999999" customHeight="1">
      <c r="A89" s="165">
        <v>1</v>
      </c>
      <c r="B89" s="165"/>
      <c r="C89" s="166" t="s">
        <v>80</v>
      </c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</row>
    <row r="90" spans="1:19" s="25" customFormat="1" ht="10.95" customHeight="1">
      <c r="A90" s="154">
        <v>1</v>
      </c>
      <c r="B90" s="154"/>
      <c r="C90" s="147" t="s">
        <v>46</v>
      </c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</row>
    <row r="91" spans="1:19" s="30" customFormat="1" ht="33.6" customHeight="1">
      <c r="A91" s="58"/>
      <c r="B91" s="59"/>
      <c r="C91" s="33" t="s">
        <v>93</v>
      </c>
      <c r="D91" s="61"/>
      <c r="E91" s="61"/>
      <c r="F91" s="61"/>
      <c r="G91" s="61"/>
      <c r="H91" s="61"/>
      <c r="I91" s="29" t="s">
        <v>48</v>
      </c>
      <c r="J91" s="60" t="s">
        <v>76</v>
      </c>
      <c r="K91" s="60"/>
      <c r="L91" s="60"/>
      <c r="M91" s="49"/>
      <c r="N91" s="49"/>
      <c r="O91" s="50">
        <f>140000+1697093-98799</f>
        <v>1738294</v>
      </c>
      <c r="P91" s="50"/>
      <c r="Q91" s="50"/>
      <c r="R91" s="50">
        <f>O91</f>
        <v>1738294</v>
      </c>
      <c r="S91" s="50"/>
    </row>
    <row r="92" spans="1:19" s="30" customFormat="1" ht="32.4" customHeight="1">
      <c r="A92" s="51"/>
      <c r="B92" s="51"/>
      <c r="C92" s="32" t="s">
        <v>88</v>
      </c>
      <c r="D92" s="32"/>
      <c r="E92" s="32"/>
      <c r="F92" s="32"/>
      <c r="G92" s="32"/>
      <c r="H92" s="33"/>
      <c r="I92" s="29" t="s">
        <v>89</v>
      </c>
      <c r="J92" s="34" t="s">
        <v>76</v>
      </c>
      <c r="K92" s="35"/>
      <c r="L92" s="36"/>
      <c r="M92" s="37"/>
      <c r="N92" s="38"/>
      <c r="O92" s="39">
        <v>3.14</v>
      </c>
      <c r="P92" s="40"/>
      <c r="Q92" s="41"/>
      <c r="R92" s="39">
        <v>3.14</v>
      </c>
      <c r="S92" s="41"/>
    </row>
    <row r="93" spans="1:19" s="30" customFormat="1" ht="10.95" customHeight="1">
      <c r="A93" s="150">
        <v>2</v>
      </c>
      <c r="B93" s="150"/>
      <c r="C93" s="151" t="s">
        <v>54</v>
      </c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</row>
    <row r="94" spans="1:19" s="30" customFormat="1" ht="31.8" customHeight="1">
      <c r="A94" s="153"/>
      <c r="B94" s="153"/>
      <c r="C94" s="46" t="s">
        <v>90</v>
      </c>
      <c r="D94" s="46"/>
      <c r="E94" s="46"/>
      <c r="F94" s="46"/>
      <c r="G94" s="46"/>
      <c r="H94" s="46"/>
      <c r="I94" s="31" t="s">
        <v>56</v>
      </c>
      <c r="J94" s="60" t="s">
        <v>76</v>
      </c>
      <c r="K94" s="60"/>
      <c r="L94" s="60"/>
      <c r="M94" s="155"/>
      <c r="N94" s="155"/>
      <c r="O94" s="42">
        <v>1</v>
      </c>
      <c r="P94" s="42"/>
      <c r="Q94" s="42"/>
      <c r="R94" s="42">
        <f>M94+O94</f>
        <v>1</v>
      </c>
      <c r="S94" s="42"/>
    </row>
    <row r="95" spans="1:19" s="30" customFormat="1" ht="10.95" customHeight="1">
      <c r="A95" s="42">
        <v>3</v>
      </c>
      <c r="B95" s="42"/>
      <c r="C95" s="43" t="s">
        <v>57</v>
      </c>
      <c r="D95" s="43"/>
      <c r="E95" s="43"/>
      <c r="F95" s="43"/>
      <c r="G95" s="43"/>
      <c r="H95" s="43"/>
      <c r="I95" s="43"/>
      <c r="J95" s="43"/>
      <c r="K95" s="43"/>
      <c r="L95" s="43"/>
      <c r="M95" s="44"/>
      <c r="N95" s="44"/>
      <c r="O95" s="44"/>
      <c r="P95" s="44"/>
      <c r="Q95" s="44"/>
      <c r="R95" s="44"/>
      <c r="S95" s="44"/>
    </row>
    <row r="96" spans="1:19" s="30" customFormat="1" ht="10.95" customHeight="1">
      <c r="A96" s="45"/>
      <c r="B96" s="45"/>
      <c r="C96" s="46" t="s">
        <v>91</v>
      </c>
      <c r="D96" s="46"/>
      <c r="E96" s="46"/>
      <c r="F96" s="46"/>
      <c r="G96" s="46"/>
      <c r="H96" s="46"/>
      <c r="I96" s="31" t="s">
        <v>48</v>
      </c>
      <c r="J96" s="47" t="s">
        <v>83</v>
      </c>
      <c r="K96" s="47"/>
      <c r="L96" s="48"/>
      <c r="M96" s="49"/>
      <c r="N96" s="49"/>
      <c r="O96" s="50">
        <f>O91/O92</f>
        <v>553596.81528662413</v>
      </c>
      <c r="P96" s="50"/>
      <c r="Q96" s="50"/>
      <c r="R96" s="50">
        <f>O96</f>
        <v>553596.81528662413</v>
      </c>
      <c r="S96" s="50"/>
    </row>
    <row r="97" spans="1:19" s="30" customFormat="1" ht="10.95" customHeight="1">
      <c r="A97" s="42">
        <v>4</v>
      </c>
      <c r="B97" s="42"/>
      <c r="C97" s="43" t="s">
        <v>61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spans="1:19" s="30" customFormat="1" ht="10.95" customHeight="1">
      <c r="A98" s="45"/>
      <c r="B98" s="45"/>
      <c r="C98" s="46" t="s">
        <v>92</v>
      </c>
      <c r="D98" s="46"/>
      <c r="E98" s="46"/>
      <c r="F98" s="46"/>
      <c r="G98" s="46"/>
      <c r="H98" s="46"/>
      <c r="I98" s="31" t="s">
        <v>63</v>
      </c>
      <c r="J98" s="47" t="s">
        <v>83</v>
      </c>
      <c r="K98" s="47"/>
      <c r="L98" s="47"/>
      <c r="M98" s="155"/>
      <c r="N98" s="155"/>
      <c r="O98" s="156">
        <v>100</v>
      </c>
      <c r="P98" s="156"/>
      <c r="Q98" s="156"/>
      <c r="R98" s="156">
        <f>O98</f>
        <v>100</v>
      </c>
      <c r="S98" s="156"/>
    </row>
    <row r="99" spans="1:19" ht="12" customHeight="1"/>
    <row r="100" spans="1:19" ht="25.95" customHeight="1">
      <c r="B100" s="158" t="s">
        <v>65</v>
      </c>
      <c r="C100" s="158"/>
      <c r="D100" s="158"/>
      <c r="E100" s="158"/>
      <c r="G100" s="3"/>
      <c r="M100" s="149" t="s">
        <v>66</v>
      </c>
      <c r="N100" s="149"/>
      <c r="O100" s="149"/>
    </row>
    <row r="101" spans="1:19" ht="3" customHeight="1">
      <c r="G101" s="11"/>
      <c r="H101" s="12"/>
      <c r="I101" s="12"/>
      <c r="M101" s="11"/>
      <c r="N101" s="11"/>
      <c r="O101" s="11"/>
    </row>
    <row r="102" spans="1:19" ht="3" customHeight="1"/>
    <row r="103" spans="1:19" ht="10.95" customHeight="1">
      <c r="G103" s="89" t="s">
        <v>67</v>
      </c>
      <c r="H103" s="89"/>
      <c r="I103" s="89"/>
      <c r="M103" s="89" t="s">
        <v>68</v>
      </c>
      <c r="N103" s="89"/>
      <c r="O103" s="89"/>
    </row>
    <row r="104" spans="1:19" ht="13.05" customHeight="1"/>
    <row r="105" spans="1:19" ht="13.05" customHeight="1">
      <c r="B105" s="160" t="s">
        <v>69</v>
      </c>
      <c r="C105" s="160"/>
    </row>
    <row r="106" spans="1:19" s="3" customFormat="1" ht="12" customHeight="1"/>
    <row r="107" spans="1:19" ht="25.95" customHeight="1">
      <c r="B107" s="159" t="s">
        <v>70</v>
      </c>
      <c r="C107" s="159"/>
      <c r="D107" s="159"/>
      <c r="E107" s="159"/>
      <c r="G107" s="3"/>
      <c r="M107" s="148" t="s">
        <v>71</v>
      </c>
      <c r="N107" s="148"/>
      <c r="O107" s="148"/>
    </row>
    <row r="108" spans="1:19" ht="3" customHeight="1">
      <c r="G108" s="11"/>
      <c r="H108" s="12"/>
      <c r="I108" s="12"/>
      <c r="M108" s="11"/>
      <c r="N108" s="11"/>
      <c r="O108" s="11"/>
    </row>
    <row r="109" spans="1:19" ht="3" customHeight="1"/>
    <row r="110" spans="1:19" ht="10.95" customHeight="1">
      <c r="G110" s="89" t="s">
        <v>67</v>
      </c>
      <c r="H110" s="89"/>
      <c r="I110" s="89"/>
      <c r="M110" s="89" t="s">
        <v>68</v>
      </c>
      <c r="N110" s="89"/>
      <c r="O110" s="89"/>
    </row>
    <row r="112" spans="1:19" ht="12" customHeight="1">
      <c r="B112" s="162" t="s">
        <v>72</v>
      </c>
      <c r="C112" s="162"/>
      <c r="D112" s="162"/>
      <c r="E112" s="163"/>
      <c r="F112" s="163"/>
    </row>
    <row r="114" spans="2:12" ht="12" customHeight="1">
      <c r="C114" s="13" t="s">
        <v>73</v>
      </c>
    </row>
    <row r="117" spans="2:12" s="14" customFormat="1" ht="7.95" customHeight="1">
      <c r="B117" s="161"/>
      <c r="C117" s="161"/>
      <c r="D117" s="161"/>
      <c r="F117" s="161"/>
      <c r="G117" s="161"/>
    </row>
    <row r="118" spans="2:12" ht="10.95" customHeight="1">
      <c r="B118" s="15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</row>
  </sheetData>
  <mergeCells count="274">
    <mergeCell ref="N53:O53"/>
    <mergeCell ref="A89:B89"/>
    <mergeCell ref="C89:S89"/>
    <mergeCell ref="O75:Q75"/>
    <mergeCell ref="A53:B53"/>
    <mergeCell ref="C53:I53"/>
    <mergeCell ref="J53:K53"/>
    <mergeCell ref="L53:M53"/>
    <mergeCell ref="A75:B75"/>
    <mergeCell ref="C75:H75"/>
    <mergeCell ref="J86:L86"/>
    <mergeCell ref="M86:N86"/>
    <mergeCell ref="O86:Q86"/>
    <mergeCell ref="A82:B82"/>
    <mergeCell ref="A85:B85"/>
    <mergeCell ref="C85:S85"/>
    <mergeCell ref="C82:H82"/>
    <mergeCell ref="A81:B81"/>
    <mergeCell ref="C81:H81"/>
    <mergeCell ref="A84:B84"/>
    <mergeCell ref="C84:H84"/>
    <mergeCell ref="J84:L84"/>
    <mergeCell ref="R82:S82"/>
    <mergeCell ref="J82:L82"/>
    <mergeCell ref="C118:L118"/>
    <mergeCell ref="B100:E100"/>
    <mergeCell ref="G110:I110"/>
    <mergeCell ref="B107:E107"/>
    <mergeCell ref="M103:O103"/>
    <mergeCell ref="B105:C105"/>
    <mergeCell ref="B117:D117"/>
    <mergeCell ref="F117:G117"/>
    <mergeCell ref="M110:O110"/>
    <mergeCell ref="B112:D112"/>
    <mergeCell ref="E112:F112"/>
    <mergeCell ref="A88:B88"/>
    <mergeCell ref="J88:L88"/>
    <mergeCell ref="M88:N88"/>
    <mergeCell ref="M107:O107"/>
    <mergeCell ref="J94:L94"/>
    <mergeCell ref="M100:O100"/>
    <mergeCell ref="G103:I103"/>
    <mergeCell ref="A93:B93"/>
    <mergeCell ref="C93:S93"/>
    <mergeCell ref="A94:B94"/>
    <mergeCell ref="C94:H94"/>
    <mergeCell ref="A90:B90"/>
    <mergeCell ref="C90:S90"/>
    <mergeCell ref="R88:S88"/>
    <mergeCell ref="A97:B97"/>
    <mergeCell ref="C97:S97"/>
    <mergeCell ref="A98:B98"/>
    <mergeCell ref="C98:H98"/>
    <mergeCell ref="M98:N98"/>
    <mergeCell ref="A95:B95"/>
    <mergeCell ref="M94:N94"/>
    <mergeCell ref="O98:Q98"/>
    <mergeCell ref="R98:S98"/>
    <mergeCell ref="J98:L98"/>
    <mergeCell ref="A80:B80"/>
    <mergeCell ref="C80:S80"/>
    <mergeCell ref="A77:B77"/>
    <mergeCell ref="C77:S77"/>
    <mergeCell ref="A78:B78"/>
    <mergeCell ref="C78:H78"/>
    <mergeCell ref="J78:L78"/>
    <mergeCell ref="M78:N78"/>
    <mergeCell ref="O79:Q79"/>
    <mergeCell ref="R79:S79"/>
    <mergeCell ref="R73:S73"/>
    <mergeCell ref="J73:L73"/>
    <mergeCell ref="M73:N73"/>
    <mergeCell ref="O69:Q69"/>
    <mergeCell ref="R69:S69"/>
    <mergeCell ref="A70:B70"/>
    <mergeCell ref="C70:H70"/>
    <mergeCell ref="J70:L70"/>
    <mergeCell ref="M70:N70"/>
    <mergeCell ref="O70:Q70"/>
    <mergeCell ref="R70:S70"/>
    <mergeCell ref="A72:B72"/>
    <mergeCell ref="C72:H72"/>
    <mergeCell ref="O71:Q71"/>
    <mergeCell ref="R71:S71"/>
    <mergeCell ref="R72:S72"/>
    <mergeCell ref="J69:L69"/>
    <mergeCell ref="M69:N69"/>
    <mergeCell ref="A71:B71"/>
    <mergeCell ref="C71:H71"/>
    <mergeCell ref="J71:L71"/>
    <mergeCell ref="M71:N71"/>
    <mergeCell ref="A69:B69"/>
    <mergeCell ref="C69:H69"/>
    <mergeCell ref="J65:L65"/>
    <mergeCell ref="M65:N65"/>
    <mergeCell ref="O65:Q65"/>
    <mergeCell ref="R65:S65"/>
    <mergeCell ref="A68:B68"/>
    <mergeCell ref="C68:S68"/>
    <mergeCell ref="A61:B61"/>
    <mergeCell ref="C61:L61"/>
    <mergeCell ref="M61:N61"/>
    <mergeCell ref="O61:Q61"/>
    <mergeCell ref="R61:S61"/>
    <mergeCell ref="A63:S63"/>
    <mergeCell ref="A65:B65"/>
    <mergeCell ref="C65:H65"/>
    <mergeCell ref="O66:Q66"/>
    <mergeCell ref="R66:S66"/>
    <mergeCell ref="A67:B67"/>
    <mergeCell ref="C67:S67"/>
    <mergeCell ref="A66:B66"/>
    <mergeCell ref="C66:H66"/>
    <mergeCell ref="J66:L66"/>
    <mergeCell ref="M66:N66"/>
    <mergeCell ref="R58:S58"/>
    <mergeCell ref="A59:B59"/>
    <mergeCell ref="C59:L59"/>
    <mergeCell ref="M59:N59"/>
    <mergeCell ref="O59:Q59"/>
    <mergeCell ref="R59:S59"/>
    <mergeCell ref="A60:B60"/>
    <mergeCell ref="C60:L60"/>
    <mergeCell ref="M60:N60"/>
    <mergeCell ref="O60:Q60"/>
    <mergeCell ref="R60:S60"/>
    <mergeCell ref="N54:O54"/>
    <mergeCell ref="A56:Q56"/>
    <mergeCell ref="A58:B58"/>
    <mergeCell ref="C58:L58"/>
    <mergeCell ref="M58:N58"/>
    <mergeCell ref="O58:Q58"/>
    <mergeCell ref="A54:I54"/>
    <mergeCell ref="J54:K54"/>
    <mergeCell ref="L54:M54"/>
    <mergeCell ref="N51:O51"/>
    <mergeCell ref="A52:B52"/>
    <mergeCell ref="C52:I52"/>
    <mergeCell ref="J52:K52"/>
    <mergeCell ref="L52:M52"/>
    <mergeCell ref="N52:O52"/>
    <mergeCell ref="A51:B51"/>
    <mergeCell ref="C51:I51"/>
    <mergeCell ref="J51:K51"/>
    <mergeCell ref="L51:M51"/>
    <mergeCell ref="B33:R33"/>
    <mergeCell ref="A35:B35"/>
    <mergeCell ref="B39:R39"/>
    <mergeCell ref="B41:R41"/>
    <mergeCell ref="A43:B43"/>
    <mergeCell ref="C43:R43"/>
    <mergeCell ref="C35:R35"/>
    <mergeCell ref="A36:B36"/>
    <mergeCell ref="B38:R38"/>
    <mergeCell ref="C36:R36"/>
    <mergeCell ref="N49:O50"/>
    <mergeCell ref="A45:B45"/>
    <mergeCell ref="C45:R45"/>
    <mergeCell ref="A44:B44"/>
    <mergeCell ref="A49:B50"/>
    <mergeCell ref="C49:I50"/>
    <mergeCell ref="J49:K50"/>
    <mergeCell ref="L49:M50"/>
    <mergeCell ref="B47:M47"/>
    <mergeCell ref="C44:R44"/>
    <mergeCell ref="N1:R1"/>
    <mergeCell ref="N2:R2"/>
    <mergeCell ref="N3:R3"/>
    <mergeCell ref="M5:S5"/>
    <mergeCell ref="M7:R7"/>
    <mergeCell ref="M8:R8"/>
    <mergeCell ref="H24:I24"/>
    <mergeCell ref="B25:C25"/>
    <mergeCell ref="E25:F25"/>
    <mergeCell ref="B19:C19"/>
    <mergeCell ref="E19:M19"/>
    <mergeCell ref="P19:R19"/>
    <mergeCell ref="B21:C21"/>
    <mergeCell ref="E21:M21"/>
    <mergeCell ref="P21:R21"/>
    <mergeCell ref="B22:C22"/>
    <mergeCell ref="E22:M22"/>
    <mergeCell ref="P22:R22"/>
    <mergeCell ref="B24:C24"/>
    <mergeCell ref="K25:N25"/>
    <mergeCell ref="E24:F24"/>
    <mergeCell ref="H25:I25"/>
    <mergeCell ref="M9:O9"/>
    <mergeCell ref="P25:R25"/>
    <mergeCell ref="Q9:R9"/>
    <mergeCell ref="A13:R13"/>
    <mergeCell ref="A14:R14"/>
    <mergeCell ref="B18:C18"/>
    <mergeCell ref="E18:M18"/>
    <mergeCell ref="P18:R18"/>
    <mergeCell ref="K24:N24"/>
    <mergeCell ref="P24:R24"/>
    <mergeCell ref="B31:R31"/>
    <mergeCell ref="B27:R27"/>
    <mergeCell ref="B29:R29"/>
    <mergeCell ref="A76:B76"/>
    <mergeCell ref="C76:H76"/>
    <mergeCell ref="J76:L76"/>
    <mergeCell ref="M76:N76"/>
    <mergeCell ref="J79:L79"/>
    <mergeCell ref="M79:N79"/>
    <mergeCell ref="J72:L72"/>
    <mergeCell ref="M72:N72"/>
    <mergeCell ref="O72:Q72"/>
    <mergeCell ref="A79:B79"/>
    <mergeCell ref="C79:H79"/>
    <mergeCell ref="A73:B73"/>
    <mergeCell ref="C73:H73"/>
    <mergeCell ref="O74:Q74"/>
    <mergeCell ref="O73:Q73"/>
    <mergeCell ref="A74:B74"/>
    <mergeCell ref="C74:H74"/>
    <mergeCell ref="J74:L74"/>
    <mergeCell ref="M74:N74"/>
    <mergeCell ref="M75:N75"/>
    <mergeCell ref="R74:S74"/>
    <mergeCell ref="O78:Q78"/>
    <mergeCell ref="R78:S78"/>
    <mergeCell ref="O76:Q76"/>
    <mergeCell ref="R76:S76"/>
    <mergeCell ref="R75:S75"/>
    <mergeCell ref="J75:L75"/>
    <mergeCell ref="O83:Q83"/>
    <mergeCell ref="R83:S83"/>
    <mergeCell ref="J81:L81"/>
    <mergeCell ref="M81:N81"/>
    <mergeCell ref="O81:Q81"/>
    <mergeCell ref="R81:S81"/>
    <mergeCell ref="O82:Q82"/>
    <mergeCell ref="M82:N82"/>
    <mergeCell ref="O84:Q84"/>
    <mergeCell ref="R84:S84"/>
    <mergeCell ref="R86:S86"/>
    <mergeCell ref="O91:Q91"/>
    <mergeCell ref="O87:Q87"/>
    <mergeCell ref="M84:N84"/>
    <mergeCell ref="A83:B83"/>
    <mergeCell ref="C83:H83"/>
    <mergeCell ref="J83:L83"/>
    <mergeCell ref="M83:N83"/>
    <mergeCell ref="A91:B91"/>
    <mergeCell ref="R91:S91"/>
    <mergeCell ref="A86:B86"/>
    <mergeCell ref="C86:H86"/>
    <mergeCell ref="C87:H87"/>
    <mergeCell ref="A87:B87"/>
    <mergeCell ref="J87:L87"/>
    <mergeCell ref="M87:N87"/>
    <mergeCell ref="R87:S87"/>
    <mergeCell ref="J91:L91"/>
    <mergeCell ref="M91:N91"/>
    <mergeCell ref="O88:Q88"/>
    <mergeCell ref="C91:H91"/>
    <mergeCell ref="C88:H88"/>
    <mergeCell ref="C92:H92"/>
    <mergeCell ref="J92:L92"/>
    <mergeCell ref="M92:N92"/>
    <mergeCell ref="O92:Q92"/>
    <mergeCell ref="R92:S92"/>
    <mergeCell ref="O94:Q94"/>
    <mergeCell ref="R94:S94"/>
    <mergeCell ref="C95:S95"/>
    <mergeCell ref="A96:B96"/>
    <mergeCell ref="C96:H96"/>
    <mergeCell ref="J96:L96"/>
    <mergeCell ref="M96:N96"/>
    <mergeCell ref="O96:Q96"/>
    <mergeCell ref="R96:S96"/>
    <mergeCell ref="A92:B92"/>
  </mergeCells>
  <phoneticPr fontId="11" type="noConversion"/>
  <pageMargins left="0.39370078740157483" right="0.39370078740157483" top="0.59055118110236227" bottom="0.19685039370078741" header="0" footer="0"/>
  <pageSetup paperSize="9" scale="90" fitToHeight="0" pageOrder="overThenDown" orientation="landscape" useFirstPageNumber="1" r:id="rId1"/>
  <rowBreaks count="1" manualBreakCount="1">
    <brk id="7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Gritsun</dc:creator>
  <cp:lastModifiedBy>Gritsun</cp:lastModifiedBy>
  <cp:lastPrinted>2025-01-08T10:56:18Z</cp:lastPrinted>
  <dcterms:created xsi:type="dcterms:W3CDTF">2024-01-26T14:19:57Z</dcterms:created>
  <dcterms:modified xsi:type="dcterms:W3CDTF">2025-01-08T11:02:33Z</dcterms:modified>
</cp:coreProperties>
</file>